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-Win10-2006\Desktop\"/>
    </mc:Choice>
  </mc:AlternateContent>
  <bookViews>
    <workbookView xWindow="0" yWindow="0" windowWidth="28800" windowHeight="122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K21" i="1"/>
  <c r="G22" i="1"/>
  <c r="G23" i="1"/>
  <c r="G21" i="1"/>
  <c r="F22" i="1"/>
  <c r="F23" i="1"/>
  <c r="F21" i="1"/>
  <c r="E23" i="1"/>
  <c r="E21" i="1"/>
  <c r="M21" i="1" l="1"/>
  <c r="AS8" i="1" l="1"/>
  <c r="AF8" i="1"/>
  <c r="S8" i="1"/>
  <c r="S9" i="1"/>
  <c r="AF9" i="1"/>
  <c r="AS9" i="1"/>
  <c r="AS6" i="1" l="1"/>
  <c r="AS7" i="1" l="1"/>
  <c r="AF7" i="1"/>
  <c r="S7" i="1"/>
  <c r="AF6" i="1"/>
  <c r="S6" i="1"/>
</calcChain>
</file>

<file path=xl/sharedStrings.xml><?xml version="1.0" encoding="utf-8"?>
<sst xmlns="http://schemas.openxmlformats.org/spreadsheetml/2006/main" count="71" uniqueCount="51">
  <si>
    <t>일련
번호</t>
    <phoneticPr fontId="4" type="noConversion"/>
  </si>
  <si>
    <t>차량번호</t>
  </si>
  <si>
    <t>차종</t>
  </si>
  <si>
    <t>주행거리(km)</t>
    <phoneticPr fontId="4" type="noConversion"/>
  </si>
  <si>
    <t>운행일수</t>
    <phoneticPr fontId="9" type="noConversion"/>
  </si>
  <si>
    <t>주유실적(원)</t>
    <phoneticPr fontId="4" type="noConversion"/>
  </si>
  <si>
    <t>1월</t>
    <phoneticPr fontId="4" type="noConversion"/>
  </si>
  <si>
    <t>2월</t>
    <phoneticPr fontId="4" type="noConversion"/>
  </si>
  <si>
    <t>3월</t>
    <phoneticPr fontId="4" type="noConversion"/>
  </si>
  <si>
    <t>5월</t>
  </si>
  <si>
    <t>6월</t>
  </si>
  <si>
    <t>7월</t>
  </si>
  <si>
    <t>계</t>
    <phoneticPr fontId="4" type="noConversion"/>
  </si>
  <si>
    <t>4월</t>
  </si>
  <si>
    <t>1월</t>
    <phoneticPr fontId="9" type="noConversion"/>
  </si>
  <si>
    <t>2월</t>
    <phoneticPr fontId="9" type="noConversion"/>
  </si>
  <si>
    <t>3월</t>
    <phoneticPr fontId="9" type="noConversion"/>
  </si>
  <si>
    <t>4월</t>
    <phoneticPr fontId="9" type="noConversion"/>
  </si>
  <si>
    <t>5월</t>
    <phoneticPr fontId="9" type="noConversion"/>
  </si>
  <si>
    <t>6월</t>
    <phoneticPr fontId="9" type="noConversion"/>
  </si>
  <si>
    <t>7월</t>
    <phoneticPr fontId="9" type="noConversion"/>
  </si>
  <si>
    <t>계</t>
    <phoneticPr fontId="9" type="noConversion"/>
  </si>
  <si>
    <t>카니발</t>
    <phoneticPr fontId="9" type="noConversion"/>
  </si>
  <si>
    <t>10하1122</t>
    <phoneticPr fontId="9" type="noConversion"/>
  </si>
  <si>
    <t>K9</t>
    <phoneticPr fontId="9" type="noConversion"/>
  </si>
  <si>
    <t>133하5378</t>
    <phoneticPr fontId="9" type="noConversion"/>
  </si>
  <si>
    <t>부이사장</t>
    <phoneticPr fontId="9" type="noConversion"/>
  </si>
  <si>
    <t>월임차료
(구입금액)</t>
    <phoneticPr fontId="4" type="noConversion"/>
  </si>
  <si>
    <t>임차기간
(구매일자)</t>
    <phoneticPr fontId="9" type="noConversion"/>
  </si>
  <si>
    <t>2019.07.26~2022.07.25</t>
    <phoneticPr fontId="9" type="noConversion"/>
  </si>
  <si>
    <t>2020.01.01~2022.12.31</t>
    <phoneticPr fontId="9" type="noConversion"/>
  </si>
  <si>
    <t>승차자 직위</t>
    <phoneticPr fontId="4" type="noConversion"/>
  </si>
  <si>
    <t>이사장</t>
    <phoneticPr fontId="9" type="noConversion"/>
  </si>
  <si>
    <t>감사</t>
  </si>
  <si>
    <t>162호2681</t>
    <phoneticPr fontId="9" type="noConversion"/>
  </si>
  <si>
    <t>2021.03.16~2023.06.30</t>
    <phoneticPr fontId="9" type="noConversion"/>
  </si>
  <si>
    <t>2022.07.26~2025.07.25</t>
    <phoneticPr fontId="9" type="noConversion"/>
  </si>
  <si>
    <t>125호5242</t>
  </si>
  <si>
    <t>22년 본사 공용차량 주유현황(1월~7월)</t>
    <phoneticPr fontId="4" type="noConversion"/>
  </si>
  <si>
    <t>8월</t>
  </si>
  <si>
    <t>9월</t>
  </si>
  <si>
    <t>10월</t>
  </si>
  <si>
    <t>11월</t>
  </si>
  <si>
    <t>12월</t>
  </si>
  <si>
    <t>임차료</t>
    <phoneticPr fontId="3" type="noConversion"/>
  </si>
  <si>
    <t>주유비</t>
    <phoneticPr fontId="3" type="noConversion"/>
  </si>
  <si>
    <t>구분</t>
    <phoneticPr fontId="3" type="noConversion"/>
  </si>
  <si>
    <t>이사장</t>
    <phoneticPr fontId="3" type="noConversion"/>
  </si>
  <si>
    <t>감사</t>
    <phoneticPr fontId="3" type="noConversion"/>
  </si>
  <si>
    <t>부이사장</t>
    <phoneticPr fontId="3" type="noConversion"/>
  </si>
  <si>
    <t>합계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</si>
</sst>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name val="가는각진제목체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돋움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Border="1" applyAlignment="1">
      <alignment vertical="center"/>
    </xf>
    <xf numFmtId="41" fontId="5" fillId="0" borderId="0" xfId="1" applyFont="1" applyBorder="1" applyAlignment="1">
      <alignment horizontal="right" vertical="center"/>
    </xf>
    <xf numFmtId="41" fontId="7" fillId="0" borderId="0" xfId="1" applyFont="1" applyBorder="1" applyAlignment="1">
      <alignment horizontal="right" vertical="center"/>
    </xf>
    <xf numFmtId="0" fontId="8" fillId="0" borderId="0" xfId="0" applyFont="1" applyAlignment="1"/>
    <xf numFmtId="41" fontId="8" fillId="3" borderId="8" xfId="1" applyFont="1" applyFill="1" applyBorder="1" applyAlignment="1">
      <alignment horizontal="center" vertical="center"/>
    </xf>
    <xf numFmtId="41" fontId="8" fillId="3" borderId="9" xfId="1" applyFont="1" applyFill="1" applyBorder="1" applyAlignment="1">
      <alignment horizontal="center" vertical="center" wrapText="1"/>
    </xf>
    <xf numFmtId="41" fontId="8" fillId="3" borderId="10" xfId="1" applyFont="1" applyFill="1" applyBorder="1" applyAlignment="1">
      <alignment horizontal="center" vertical="center" wrapText="1"/>
    </xf>
    <xf numFmtId="41" fontId="8" fillId="2" borderId="9" xfId="1" applyFont="1" applyFill="1" applyBorder="1" applyAlignment="1">
      <alignment horizontal="center" vertical="center"/>
    </xf>
    <xf numFmtId="41" fontId="8" fillId="2" borderId="11" xfId="1" applyFont="1" applyFill="1" applyBorder="1" applyAlignment="1">
      <alignment horizontal="center" vertical="center"/>
    </xf>
    <xf numFmtId="41" fontId="8" fillId="4" borderId="8" xfId="1" applyFont="1" applyFill="1" applyBorder="1" applyAlignment="1">
      <alignment horizontal="center" vertical="center"/>
    </xf>
    <xf numFmtId="41" fontId="8" fillId="4" borderId="9" xfId="1" applyFont="1" applyFill="1" applyBorder="1" applyAlignment="1">
      <alignment horizontal="center" vertical="center"/>
    </xf>
    <xf numFmtId="41" fontId="8" fillId="4" borderId="11" xfId="1" applyFont="1" applyFill="1" applyBorder="1" applyAlignment="1">
      <alignment horizontal="center" vertical="center"/>
    </xf>
    <xf numFmtId="41" fontId="8" fillId="0" borderId="13" xfId="1" applyFont="1" applyFill="1" applyBorder="1" applyAlignment="1">
      <alignment horizontal="right" vertical="center"/>
    </xf>
    <xf numFmtId="41" fontId="10" fillId="0" borderId="14" xfId="1" applyFont="1" applyFill="1" applyBorder="1" applyAlignment="1">
      <alignment horizontal="right" vertical="center"/>
    </xf>
    <xf numFmtId="41" fontId="8" fillId="0" borderId="12" xfId="1" applyFont="1" applyBorder="1" applyAlignment="1">
      <alignment horizontal="right" vertical="center"/>
    </xf>
    <xf numFmtId="41" fontId="8" fillId="0" borderId="13" xfId="1" applyFont="1" applyBorder="1" applyAlignment="1">
      <alignment horizontal="right" vertical="center"/>
    </xf>
    <xf numFmtId="41" fontId="8" fillId="0" borderId="12" xfId="2" applyFont="1" applyFill="1" applyBorder="1" applyAlignment="1">
      <alignment horizontal="right" vertical="center"/>
    </xf>
    <xf numFmtId="41" fontId="8" fillId="0" borderId="13" xfId="2" applyFont="1" applyFill="1" applyBorder="1" applyAlignment="1">
      <alignment horizontal="right" vertical="center"/>
    </xf>
    <xf numFmtId="41" fontId="8" fillId="0" borderId="12" xfId="1" applyFont="1" applyFill="1" applyBorder="1" applyAlignment="1">
      <alignment horizontal="right" vertical="center"/>
    </xf>
    <xf numFmtId="41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5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41" fontId="8" fillId="0" borderId="13" xfId="1" applyNumberFormat="1" applyFont="1" applyFill="1" applyBorder="1" applyAlignment="1">
      <alignment horizontal="right" vertical="center"/>
    </xf>
    <xf numFmtId="41" fontId="10" fillId="0" borderId="15" xfId="1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41" fontId="8" fillId="0" borderId="16" xfId="1" applyFont="1" applyFill="1" applyBorder="1" applyAlignment="1">
      <alignment horizontal="right" vertical="center"/>
    </xf>
    <xf numFmtId="41" fontId="8" fillId="0" borderId="17" xfId="1" applyFont="1" applyFill="1" applyBorder="1" applyAlignment="1">
      <alignment horizontal="right" vertical="center"/>
    </xf>
    <xf numFmtId="41" fontId="8" fillId="0" borderId="16" xfId="2" applyFont="1" applyFill="1" applyBorder="1" applyAlignment="1">
      <alignment horizontal="right" vertical="center"/>
    </xf>
    <xf numFmtId="41" fontId="8" fillId="0" borderId="17" xfId="2" applyFont="1" applyFill="1" applyBorder="1" applyAlignment="1">
      <alignment horizontal="right" vertical="center"/>
    </xf>
    <xf numFmtId="41" fontId="8" fillId="0" borderId="17" xfId="2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0" fillId="0" borderId="19" xfId="0" applyBorder="1" applyAlignment="1"/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41" fontId="8" fillId="2" borderId="22" xfId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41" fontId="8" fillId="0" borderId="13" xfId="2" applyFont="1" applyFill="1" applyBorder="1" applyAlignment="1">
      <alignment vertical="center" wrapText="1"/>
    </xf>
    <xf numFmtId="41" fontId="0" fillId="0" borderId="0" xfId="0" applyNumberFormat="1">
      <alignment vertical="center"/>
    </xf>
    <xf numFmtId="41" fontId="0" fillId="0" borderId="0" xfId="1" applyFont="1">
      <alignment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41" fontId="8" fillId="2" borderId="21" xfId="1" applyFont="1" applyFill="1" applyBorder="1" applyAlignment="1">
      <alignment horizontal="center" vertical="center"/>
    </xf>
    <xf numFmtId="41" fontId="8" fillId="2" borderId="2" xfId="1" applyFont="1" applyFill="1" applyBorder="1" applyAlignment="1">
      <alignment horizontal="center" vertical="center"/>
    </xf>
    <xf numFmtId="41" fontId="8" fillId="2" borderId="3" xfId="1" applyFont="1" applyFill="1" applyBorder="1" applyAlignment="1">
      <alignment horizontal="center" vertical="center"/>
    </xf>
    <xf numFmtId="41" fontId="8" fillId="2" borderId="4" xfId="1" applyFont="1" applyFill="1" applyBorder="1" applyAlignment="1">
      <alignment horizontal="center" vertical="center"/>
    </xf>
    <xf numFmtId="41" fontId="8" fillId="3" borderId="6" xfId="1" applyFont="1" applyFill="1" applyBorder="1" applyAlignment="1">
      <alignment horizontal="center" vertical="center"/>
    </xf>
    <xf numFmtId="41" fontId="8" fillId="3" borderId="5" xfId="1" applyFont="1" applyFill="1" applyBorder="1" applyAlignment="1">
      <alignment horizontal="center" vertical="center"/>
    </xf>
    <xf numFmtId="41" fontId="8" fillId="3" borderId="7" xfId="1" applyFont="1" applyFill="1" applyBorder="1" applyAlignment="1">
      <alignment horizontal="center" vertical="center"/>
    </xf>
    <xf numFmtId="41" fontId="8" fillId="4" borderId="1" xfId="1" applyFont="1" applyFill="1" applyBorder="1" applyAlignment="1">
      <alignment horizontal="center" vertical="center"/>
    </xf>
    <xf numFmtId="41" fontId="8" fillId="4" borderId="2" xfId="1" applyFont="1" applyFill="1" applyBorder="1" applyAlignment="1">
      <alignment horizontal="center" vertical="center"/>
    </xf>
    <xf numFmtId="41" fontId="8" fillId="4" borderId="3" xfId="1" applyFont="1" applyFill="1" applyBorder="1" applyAlignment="1">
      <alignment horizontal="center" vertical="center"/>
    </xf>
    <xf numFmtId="41" fontId="8" fillId="4" borderId="4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2" borderId="23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/>
    </xf>
  </cellXfs>
  <cellStyles count="3">
    <cellStyle name="쉼표 [0]" xfId="1" builtinId="6"/>
    <cellStyle name="쉼표 [0] 2" xfId="2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3"/>
  <sheetViews>
    <sheetView tabSelected="1" zoomScale="70" zoomScaleNormal="7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L18" sqref="L18"/>
    </sheetView>
  </sheetViews>
  <sheetFormatPr defaultRowHeight="16.5"/>
  <cols>
    <col min="2" max="2" width="10.5" bestFit="1" customWidth="1"/>
    <col min="5" max="5" width="20" customWidth="1"/>
    <col min="6" max="6" width="11.75" bestFit="1" customWidth="1"/>
    <col min="7" max="7" width="13.125" customWidth="1"/>
    <col min="9" max="10" width="9" customWidth="1"/>
    <col min="11" max="13" width="13" bestFit="1" customWidth="1"/>
    <col min="23" max="23" width="10.75" customWidth="1"/>
    <col min="45" max="45" width="10.5" bestFit="1" customWidth="1"/>
    <col min="49" max="49" width="10.5" bestFit="1" customWidth="1"/>
    <col min="62" max="62" width="10.5" bestFit="1" customWidth="1"/>
  </cols>
  <sheetData>
    <row r="1" spans="1:63" s="1" customFormat="1" ht="27.75" customHeight="1">
      <c r="A1" s="59" t="s">
        <v>38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</row>
    <row r="2" spans="1:63" s="1" customFormat="1" ht="27.75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</row>
    <row r="3" spans="1:63" s="1" customFormat="1" ht="27.7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4"/>
    </row>
    <row r="4" spans="1:63" s="5" customFormat="1" ht="27.75" customHeight="1">
      <c r="A4" s="60" t="s">
        <v>0</v>
      </c>
      <c r="B4" s="62" t="s">
        <v>31</v>
      </c>
      <c r="C4" s="62" t="s">
        <v>1</v>
      </c>
      <c r="D4" s="62" t="s">
        <v>2</v>
      </c>
      <c r="E4" s="64" t="s">
        <v>28</v>
      </c>
      <c r="F4" s="65" t="s">
        <v>27</v>
      </c>
      <c r="G4" s="48" t="s">
        <v>3</v>
      </c>
      <c r="H4" s="49"/>
      <c r="I4" s="49"/>
      <c r="J4" s="50"/>
      <c r="K4" s="50"/>
      <c r="L4" s="50"/>
      <c r="M4" s="50"/>
      <c r="N4" s="50"/>
      <c r="O4" s="50"/>
      <c r="P4" s="50"/>
      <c r="Q4" s="50"/>
      <c r="R4" s="50"/>
      <c r="S4" s="51"/>
      <c r="T4" s="52" t="s">
        <v>4</v>
      </c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4"/>
      <c r="AG4" s="55" t="s">
        <v>5</v>
      </c>
      <c r="AH4" s="56"/>
      <c r="AI4" s="56"/>
      <c r="AJ4" s="57"/>
      <c r="AK4" s="57"/>
      <c r="AL4" s="57"/>
      <c r="AM4" s="57"/>
      <c r="AN4" s="57"/>
      <c r="AO4" s="57"/>
      <c r="AP4" s="57"/>
      <c r="AQ4" s="57"/>
      <c r="AR4" s="57"/>
      <c r="AS4" s="58"/>
    </row>
    <row r="5" spans="1:63" s="5" customFormat="1" ht="27.75" customHeight="1" thickBot="1">
      <c r="A5" s="61"/>
      <c r="B5" s="63"/>
      <c r="C5" s="63"/>
      <c r="D5" s="63"/>
      <c r="E5" s="63"/>
      <c r="F5" s="66"/>
      <c r="G5" s="39" t="s">
        <v>6</v>
      </c>
      <c r="H5" s="9" t="s">
        <v>7</v>
      </c>
      <c r="I5" s="9" t="s">
        <v>8</v>
      </c>
      <c r="J5" s="9" t="s">
        <v>13</v>
      </c>
      <c r="K5" s="9" t="s">
        <v>9</v>
      </c>
      <c r="L5" s="9" t="s">
        <v>10</v>
      </c>
      <c r="M5" s="9" t="s">
        <v>11</v>
      </c>
      <c r="N5" s="9" t="s">
        <v>39</v>
      </c>
      <c r="O5" s="9" t="s">
        <v>40</v>
      </c>
      <c r="P5" s="9" t="s">
        <v>41</v>
      </c>
      <c r="Q5" s="9" t="s">
        <v>42</v>
      </c>
      <c r="R5" s="9" t="s">
        <v>43</v>
      </c>
      <c r="S5" s="10" t="s">
        <v>12</v>
      </c>
      <c r="T5" s="6" t="s">
        <v>14</v>
      </c>
      <c r="U5" s="7" t="s">
        <v>15</v>
      </c>
      <c r="V5" s="7" t="s">
        <v>16</v>
      </c>
      <c r="W5" s="8" t="s">
        <v>17</v>
      </c>
      <c r="X5" s="7" t="s">
        <v>18</v>
      </c>
      <c r="Y5" s="8" t="s">
        <v>19</v>
      </c>
      <c r="Z5" s="7" t="s">
        <v>20</v>
      </c>
      <c r="AA5" s="8" t="s">
        <v>39</v>
      </c>
      <c r="AB5" s="7" t="s">
        <v>40</v>
      </c>
      <c r="AC5" s="8" t="s">
        <v>41</v>
      </c>
      <c r="AD5" s="7" t="s">
        <v>42</v>
      </c>
      <c r="AE5" s="8" t="s">
        <v>43</v>
      </c>
      <c r="AF5" s="8" t="s">
        <v>21</v>
      </c>
      <c r="AG5" s="11" t="s">
        <v>6</v>
      </c>
      <c r="AH5" s="12" t="s">
        <v>7</v>
      </c>
      <c r="AI5" s="12" t="s">
        <v>8</v>
      </c>
      <c r="AJ5" s="12" t="s">
        <v>13</v>
      </c>
      <c r="AK5" s="12" t="s">
        <v>9</v>
      </c>
      <c r="AL5" s="12" t="s">
        <v>10</v>
      </c>
      <c r="AM5" s="12" t="s">
        <v>11</v>
      </c>
      <c r="AN5" s="12" t="s">
        <v>39</v>
      </c>
      <c r="AO5" s="12" t="s">
        <v>40</v>
      </c>
      <c r="AP5" s="12" t="s">
        <v>41</v>
      </c>
      <c r="AQ5" s="12" t="s">
        <v>42</v>
      </c>
      <c r="AR5" s="12" t="s">
        <v>43</v>
      </c>
      <c r="AS5" s="13" t="s">
        <v>12</v>
      </c>
    </row>
    <row r="6" spans="1:63" s="22" customFormat="1" ht="27.75" customHeight="1">
      <c r="A6" s="37">
        <v>1</v>
      </c>
      <c r="B6" s="38" t="s">
        <v>32</v>
      </c>
      <c r="C6" s="23" t="s">
        <v>34</v>
      </c>
      <c r="D6" s="38" t="s">
        <v>22</v>
      </c>
      <c r="E6" s="40" t="s">
        <v>35</v>
      </c>
      <c r="F6" s="41">
        <v>1420000</v>
      </c>
      <c r="G6" s="16">
        <v>1648</v>
      </c>
      <c r="H6" s="17">
        <v>1424</v>
      </c>
      <c r="I6" s="14">
        <v>1552</v>
      </c>
      <c r="J6" s="14">
        <v>1102</v>
      </c>
      <c r="K6" s="14">
        <v>385</v>
      </c>
      <c r="L6" s="14">
        <v>516</v>
      </c>
      <c r="M6" s="14">
        <v>1078</v>
      </c>
      <c r="N6" s="14">
        <v>1300</v>
      </c>
      <c r="O6" s="14">
        <v>1166</v>
      </c>
      <c r="P6" s="14">
        <v>1036</v>
      </c>
      <c r="Q6" s="14">
        <v>1068</v>
      </c>
      <c r="R6" s="14">
        <v>1130</v>
      </c>
      <c r="S6" s="15">
        <f>SUM(G6:R6)</f>
        <v>13405</v>
      </c>
      <c r="T6" s="36">
        <v>19</v>
      </c>
      <c r="U6" s="36">
        <v>11</v>
      </c>
      <c r="V6" s="36">
        <v>18</v>
      </c>
      <c r="W6" s="36">
        <v>13</v>
      </c>
      <c r="X6" s="36">
        <v>10</v>
      </c>
      <c r="Y6" s="36">
        <v>13</v>
      </c>
      <c r="Z6" s="36">
        <v>16</v>
      </c>
      <c r="AA6" s="14">
        <v>9</v>
      </c>
      <c r="AB6" s="14">
        <v>10</v>
      </c>
      <c r="AC6" s="14">
        <v>11</v>
      </c>
      <c r="AD6" s="14">
        <v>12</v>
      </c>
      <c r="AE6" s="14">
        <v>13</v>
      </c>
      <c r="AF6" s="15">
        <f>SUM(T6:AE6)</f>
        <v>155</v>
      </c>
      <c r="AG6" s="20">
        <v>352590</v>
      </c>
      <c r="AH6" s="14">
        <v>328000</v>
      </c>
      <c r="AI6" s="14">
        <v>341000</v>
      </c>
      <c r="AJ6" s="14">
        <v>361000</v>
      </c>
      <c r="AK6" s="14">
        <v>83000</v>
      </c>
      <c r="AL6" s="14">
        <v>231000</v>
      </c>
      <c r="AM6" s="14">
        <v>408000</v>
      </c>
      <c r="AN6" s="14">
        <v>220000</v>
      </c>
      <c r="AO6" s="14">
        <v>334800</v>
      </c>
      <c r="AP6" s="14">
        <v>185000</v>
      </c>
      <c r="AQ6" s="14">
        <v>205000</v>
      </c>
      <c r="AR6" s="14">
        <v>305290</v>
      </c>
      <c r="AS6" s="15">
        <f>SUM(AG6:AR6)</f>
        <v>3354680</v>
      </c>
      <c r="AT6" s="21"/>
    </row>
    <row r="7" spans="1:63" s="22" customFormat="1" ht="27.75" customHeight="1">
      <c r="A7" s="44">
        <v>2</v>
      </c>
      <c r="B7" s="46" t="s">
        <v>33</v>
      </c>
      <c r="C7" s="23" t="s">
        <v>23</v>
      </c>
      <c r="D7" s="24" t="s">
        <v>24</v>
      </c>
      <c r="E7" s="35" t="s">
        <v>29</v>
      </c>
      <c r="F7" s="34">
        <v>1771000</v>
      </c>
      <c r="G7" s="20">
        <v>616</v>
      </c>
      <c r="H7" s="14">
        <v>602</v>
      </c>
      <c r="I7" s="14">
        <v>1672</v>
      </c>
      <c r="J7" s="14">
        <v>3005</v>
      </c>
      <c r="K7" s="14">
        <v>1097</v>
      </c>
      <c r="L7" s="14">
        <v>1853</v>
      </c>
      <c r="M7" s="14">
        <v>725</v>
      </c>
      <c r="N7" s="25"/>
      <c r="O7" s="25"/>
      <c r="P7" s="25"/>
      <c r="Q7" s="25"/>
      <c r="R7" s="25"/>
      <c r="S7" s="26">
        <f t="shared" ref="S7:S9" si="0">SUM(G7:R7)</f>
        <v>9570</v>
      </c>
      <c r="T7" s="18">
        <v>17</v>
      </c>
      <c r="U7" s="19">
        <v>18</v>
      </c>
      <c r="V7" s="19">
        <v>19</v>
      </c>
      <c r="W7" s="19">
        <v>20</v>
      </c>
      <c r="X7" s="19">
        <v>14</v>
      </c>
      <c r="Y7" s="19">
        <v>18</v>
      </c>
      <c r="Z7" s="14">
        <v>11</v>
      </c>
      <c r="AA7" s="25">
        <v>0</v>
      </c>
      <c r="AB7" s="25">
        <v>0</v>
      </c>
      <c r="AC7" s="25">
        <v>0</v>
      </c>
      <c r="AD7" s="25">
        <v>0</v>
      </c>
      <c r="AE7" s="25">
        <v>0</v>
      </c>
      <c r="AF7" s="26">
        <f t="shared" ref="AF7:AF9" si="1">SUM(T7:AE7)</f>
        <v>117</v>
      </c>
      <c r="AG7" s="20">
        <v>340000</v>
      </c>
      <c r="AH7" s="14">
        <v>186000</v>
      </c>
      <c r="AI7" s="14">
        <v>507000</v>
      </c>
      <c r="AJ7" s="14">
        <v>833000</v>
      </c>
      <c r="AK7" s="14">
        <v>509000</v>
      </c>
      <c r="AL7" s="14">
        <v>743600</v>
      </c>
      <c r="AM7" s="14">
        <v>366000</v>
      </c>
      <c r="AN7" s="25">
        <v>0</v>
      </c>
      <c r="AO7" s="25">
        <v>0</v>
      </c>
      <c r="AP7" s="25">
        <v>0</v>
      </c>
      <c r="AQ7" s="25">
        <v>0</v>
      </c>
      <c r="AR7" s="25">
        <v>0</v>
      </c>
      <c r="AS7" s="26">
        <f>SUM(AG7:AR7)</f>
        <v>3484600</v>
      </c>
      <c r="AT7" s="21"/>
    </row>
    <row r="8" spans="1:63" s="22" customFormat="1" ht="27.75" customHeight="1">
      <c r="A8" s="45"/>
      <c r="B8" s="47"/>
      <c r="C8" s="23" t="s">
        <v>37</v>
      </c>
      <c r="D8" s="24" t="s">
        <v>24</v>
      </c>
      <c r="E8" s="35" t="s">
        <v>36</v>
      </c>
      <c r="F8" s="34">
        <v>1985000</v>
      </c>
      <c r="G8" s="18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4">
        <v>690</v>
      </c>
      <c r="N8" s="25">
        <v>702</v>
      </c>
      <c r="O8" s="25">
        <v>651</v>
      </c>
      <c r="P8" s="25">
        <v>1318</v>
      </c>
      <c r="Q8" s="25">
        <v>1274</v>
      </c>
      <c r="R8" s="25">
        <v>1052</v>
      </c>
      <c r="S8" s="26">
        <f t="shared" ref="S8" si="2">SUM(G8:R8)</f>
        <v>5687</v>
      </c>
      <c r="T8" s="18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4">
        <v>6</v>
      </c>
      <c r="AA8" s="25">
        <v>20</v>
      </c>
      <c r="AB8" s="25">
        <v>18</v>
      </c>
      <c r="AC8" s="25">
        <v>18</v>
      </c>
      <c r="AD8" s="25">
        <v>19</v>
      </c>
      <c r="AE8" s="25">
        <v>19</v>
      </c>
      <c r="AF8" s="26">
        <f t="shared" ref="AF8" si="3">SUM(T8:AE8)</f>
        <v>100</v>
      </c>
      <c r="AG8" s="20">
        <v>0</v>
      </c>
      <c r="AH8" s="14">
        <v>0</v>
      </c>
      <c r="AI8" s="14">
        <v>0</v>
      </c>
      <c r="AJ8" s="14">
        <v>0</v>
      </c>
      <c r="AK8" s="14">
        <v>0</v>
      </c>
      <c r="AL8" s="14">
        <v>0</v>
      </c>
      <c r="AM8" s="14">
        <v>289000</v>
      </c>
      <c r="AN8" s="25">
        <v>375730</v>
      </c>
      <c r="AO8" s="25">
        <v>278000</v>
      </c>
      <c r="AP8" s="25">
        <v>410000</v>
      </c>
      <c r="AQ8" s="25">
        <v>274000</v>
      </c>
      <c r="AR8" s="25">
        <v>340000</v>
      </c>
      <c r="AS8" s="26">
        <f>SUM(AG8:AR8)</f>
        <v>1966730</v>
      </c>
      <c r="AT8" s="21"/>
    </row>
    <row r="9" spans="1:63" s="22" customFormat="1" ht="27.75" customHeight="1">
      <c r="A9" s="27">
        <v>3</v>
      </c>
      <c r="B9" s="29" t="s">
        <v>26</v>
      </c>
      <c r="C9" s="28" t="s">
        <v>25</v>
      </c>
      <c r="D9" s="29" t="s">
        <v>24</v>
      </c>
      <c r="E9" s="35" t="s">
        <v>30</v>
      </c>
      <c r="F9" s="34">
        <v>1770000</v>
      </c>
      <c r="G9" s="30">
        <v>2215</v>
      </c>
      <c r="H9" s="31">
        <v>1565</v>
      </c>
      <c r="I9" s="31">
        <v>965</v>
      </c>
      <c r="J9" s="31">
        <v>2530</v>
      </c>
      <c r="K9" s="31">
        <v>2245</v>
      </c>
      <c r="L9" s="31">
        <v>1095</v>
      </c>
      <c r="M9" s="31">
        <v>1095</v>
      </c>
      <c r="N9" s="31">
        <v>775</v>
      </c>
      <c r="O9" s="31">
        <v>1975</v>
      </c>
      <c r="P9" s="31">
        <v>685</v>
      </c>
      <c r="Q9" s="31">
        <v>2975</v>
      </c>
      <c r="R9" s="31">
        <v>1103</v>
      </c>
      <c r="S9" s="26">
        <f t="shared" si="0"/>
        <v>19223</v>
      </c>
      <c r="T9" s="32">
        <v>17</v>
      </c>
      <c r="U9" s="33">
        <v>18</v>
      </c>
      <c r="V9" s="33">
        <v>17</v>
      </c>
      <c r="W9" s="33">
        <v>18</v>
      </c>
      <c r="X9" s="33">
        <v>17</v>
      </c>
      <c r="Y9" s="33">
        <v>20</v>
      </c>
      <c r="Z9" s="31">
        <v>16</v>
      </c>
      <c r="AA9" s="31">
        <v>19</v>
      </c>
      <c r="AB9" s="31">
        <v>17</v>
      </c>
      <c r="AC9" s="31">
        <v>11</v>
      </c>
      <c r="AD9" s="31">
        <v>21</v>
      </c>
      <c r="AE9" s="31">
        <v>14</v>
      </c>
      <c r="AF9" s="26">
        <f t="shared" si="1"/>
        <v>205</v>
      </c>
      <c r="AG9" s="30">
        <v>523565</v>
      </c>
      <c r="AH9" s="31">
        <v>292365</v>
      </c>
      <c r="AI9" s="31">
        <v>422289</v>
      </c>
      <c r="AJ9" s="31">
        <v>712974</v>
      </c>
      <c r="AK9" s="31">
        <v>790857</v>
      </c>
      <c r="AL9" s="31">
        <v>504800</v>
      </c>
      <c r="AM9" s="31">
        <v>399706</v>
      </c>
      <c r="AN9" s="31">
        <v>269869</v>
      </c>
      <c r="AO9" s="31">
        <v>565432</v>
      </c>
      <c r="AP9" s="31">
        <v>271548</v>
      </c>
      <c r="AQ9" s="31">
        <v>391873</v>
      </c>
      <c r="AR9" s="31">
        <v>346165</v>
      </c>
      <c r="AS9" s="26">
        <f>SUM(AG9:AR9)</f>
        <v>5491443</v>
      </c>
    </row>
    <row r="20" spans="4:13">
      <c r="D20" t="s">
        <v>46</v>
      </c>
      <c r="E20" t="s">
        <v>44</v>
      </c>
      <c r="F20" t="s">
        <v>45</v>
      </c>
      <c r="G20" t="s">
        <v>50</v>
      </c>
    </row>
    <row r="21" spans="4:13">
      <c r="D21" t="s">
        <v>47</v>
      </c>
      <c r="E21" s="43">
        <f>F6*12</f>
        <v>17040000</v>
      </c>
      <c r="F21" s="43">
        <f>AS6</f>
        <v>3354680</v>
      </c>
      <c r="G21" s="43">
        <f>E21+F21</f>
        <v>20394680</v>
      </c>
      <c r="K21" s="42">
        <f>F7*7</f>
        <v>12397000</v>
      </c>
      <c r="L21" s="42">
        <f>F8*5</f>
        <v>9925000</v>
      </c>
      <c r="M21" s="42">
        <f>K21+L21</f>
        <v>22322000</v>
      </c>
    </row>
    <row r="22" spans="4:13">
      <c r="D22" t="s">
        <v>48</v>
      </c>
      <c r="E22" s="43">
        <v>22322000</v>
      </c>
      <c r="F22" s="43">
        <f>SUM(AS7:AS8)</f>
        <v>5451330</v>
      </c>
      <c r="G22" s="43">
        <f t="shared" ref="G22:G23" si="4">E22+F22</f>
        <v>27773330</v>
      </c>
    </row>
    <row r="23" spans="4:13">
      <c r="D23" t="s">
        <v>49</v>
      </c>
      <c r="E23" s="43">
        <f>F9*12</f>
        <v>21240000</v>
      </c>
      <c r="F23" s="43">
        <f>AS9</f>
        <v>5491443</v>
      </c>
      <c r="G23" s="43">
        <f t="shared" si="4"/>
        <v>26731443</v>
      </c>
    </row>
  </sheetData>
  <mergeCells count="12">
    <mergeCell ref="A1:BK2"/>
    <mergeCell ref="A4:A5"/>
    <mergeCell ref="C4:C5"/>
    <mergeCell ref="D4:D5"/>
    <mergeCell ref="E4:E5"/>
    <mergeCell ref="F4:F5"/>
    <mergeCell ref="B4:B5"/>
    <mergeCell ref="A7:A8"/>
    <mergeCell ref="B7:B8"/>
    <mergeCell ref="G4:S4"/>
    <mergeCell ref="T4:AF4"/>
    <mergeCell ref="AG4:AS4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KR-Win10-2006</dc:creator>
  <cp:lastModifiedBy>KR-Win10-2006</cp:lastModifiedBy>
  <dcterms:created xsi:type="dcterms:W3CDTF">2021-08-17T04:34:52Z</dcterms:created>
  <dcterms:modified xsi:type="dcterms:W3CDTF">2023-02-14T00:11:31Z</dcterms:modified>
</cp:coreProperties>
</file>